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<sst xmlns="http://schemas.openxmlformats.org/spreadsheetml/2006/main" count="37" uniqueCount="24">
  <si>
    <t>BUY</t>
  </si>
  <si>
    <t>PRICE</t>
  </si>
  <si>
    <t>@</t>
  </si>
  <si>
    <t>Gross</t>
  </si>
  <si>
    <t>Comm*</t>
  </si>
  <si>
    <t>0.25% of gross</t>
  </si>
  <si>
    <t>Vat</t>
  </si>
  <si>
    <t>12% of Comm</t>
  </si>
  <si>
    <t>Trans Fee</t>
  </si>
  <si>
    <t>0.005% of gross</t>
  </si>
  <si>
    <t>SCCP</t>
  </si>
  <si>
    <t>0.01% of gross</t>
  </si>
  <si>
    <t>Total Charge</t>
  </si>
  <si>
    <t>% of Gross</t>
  </si>
  <si>
    <t>Cost to Buy</t>
  </si>
  <si>
    <t>divided by total # of shares</t>
  </si>
  <si>
    <t>Ave. Cost per share</t>
  </si>
  <si>
    <t>* Minimum Commission charge at P20.00</t>
  </si>
  <si>
    <t>SELL</t>
  </si>
  <si>
    <t>Comm</t>
  </si>
  <si>
    <t>Sales Tax</t>
  </si>
  <si>
    <t>0.60% of gross</t>
  </si>
  <si>
    <t>Proceeds</t>
  </si>
  <si>
    <r>
      <rPr>
        <b/>
        <sz val="10"/>
        <color indexed="57"/>
        <rFont val="Trebuchet MS"/>
        <charset val="134"/>
      </rPr>
      <t>Gain</t>
    </r>
    <r>
      <rPr>
        <b/>
        <sz val="10"/>
        <rFont val="Trebuchet MS"/>
        <charset val="134"/>
      </rPr>
      <t>/</t>
    </r>
    <r>
      <rPr>
        <b/>
        <sz val="10"/>
        <color indexed="10"/>
        <rFont val="Trebuchet MS"/>
        <charset val="134"/>
      </rPr>
      <t>Loss</t>
    </r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</si>
</sst>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6" formatCode="0.000%"/>
    <numFmt numFmtId="42" formatCode="_-&quot;₱&quot;* #,##0_-;\-&quot;₱&quot;* #,##0_-;_-&quot;₱&quot;* &quot;-&quot;_-;_-@_-"/>
    <numFmt numFmtId="44" formatCode="_-&quot;₱&quot;* #,##0.00_-;\-&quot;₱&quot;* #,##0.00_-;_-&quot;₱&quot;* &quot;-&quot;??_-;_-@_-"/>
    <numFmt numFmtId="41" formatCode="_-* #,##0_-;\-* #,##0_-;_-* &quot;-&quot;_-;_-@_-"/>
    <numFmt numFmtId="177" formatCode="0.0000"/>
    <numFmt numFmtId="178" formatCode="#,##0.000"/>
    <numFmt numFmtId="179" formatCode="_(* #,##0.00_);_(* \(#,##0.00\);_(* &quot;-&quot;??_);_(@_)"/>
    <numFmt numFmtId="180" formatCode="#,##0.0000"/>
  </numFmts>
  <fonts count="29">
    <font>
      <sz val="11"/>
      <color theme="1"/>
      <name val="Calibri"/>
      <charset val="134"/>
      <scheme val="minor"/>
    </font>
    <font>
      <b/>
      <sz val="10"/>
      <color indexed="17"/>
      <name val="Trebuchet MS"/>
      <charset val="134"/>
    </font>
    <font>
      <b/>
      <sz val="10"/>
      <name val="Trebuchet MS"/>
      <charset val="134"/>
    </font>
    <font>
      <sz val="10"/>
      <color indexed="9"/>
      <name val="Trebuchet MS"/>
      <charset val="134"/>
    </font>
    <font>
      <sz val="10"/>
      <name val="Trebuchet MS"/>
      <charset val="134"/>
    </font>
    <font>
      <i/>
      <sz val="8"/>
      <name val="Trebuchet MS"/>
      <charset val="134"/>
    </font>
    <font>
      <b/>
      <sz val="10"/>
      <color indexed="9"/>
      <name val="Trebuchet MS"/>
      <charset val="134"/>
    </font>
    <font>
      <b/>
      <sz val="10"/>
      <color indexed="10"/>
      <name val="Trebuchet MS"/>
      <charset val="134"/>
    </font>
    <font>
      <sz val="10"/>
      <name val="Arial"/>
      <charset val="134"/>
    </font>
    <font>
      <b/>
      <sz val="10"/>
      <color indexed="57"/>
      <name val="Trebuchet MS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29"/>
      </patternFill>
    </fill>
    <fill>
      <patternFill patternType="solid">
        <fgColor indexed="56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7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25" borderId="15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30" borderId="1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1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31" borderId="17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77" fontId="2" fillId="2" borderId="5" xfId="0" applyNumberFormat="1" applyFont="1" applyFill="1" applyBorder="1" applyAlignment="1">
      <alignment horizontal="center"/>
    </xf>
    <xf numFmtId="178" fontId="3" fillId="3" borderId="6" xfId="0" applyNumberFormat="1" applyFont="1" applyFill="1" applyBorder="1" applyAlignment="1"/>
    <xf numFmtId="178" fontId="3" fillId="4" borderId="7" xfId="0" applyNumberFormat="1" applyFont="1" applyFill="1" applyBorder="1" applyAlignment="1"/>
    <xf numFmtId="179" fontId="3" fillId="5" borderId="8" xfId="2" applyNumberFormat="1" applyFont="1" applyFill="1" applyBorder="1"/>
    <xf numFmtId="178" fontId="4" fillId="2" borderId="1" xfId="0" applyNumberFormat="1" applyFont="1" applyFill="1" applyBorder="1" applyAlignment="1"/>
    <xf numFmtId="0" fontId="5" fillId="2" borderId="2" xfId="0" applyFont="1" applyFill="1" applyBorder="1" applyAlignment="1"/>
    <xf numFmtId="4" fontId="4" fillId="2" borderId="3" xfId="0" applyNumberFormat="1" applyFont="1" applyFill="1" applyBorder="1" applyAlignment="1"/>
    <xf numFmtId="178" fontId="4" fillId="2" borderId="4" xfId="0" applyNumberFormat="1" applyFont="1" applyFill="1" applyBorder="1" applyAlignment="1"/>
    <xf numFmtId="0" fontId="5" fillId="2" borderId="0" xfId="0" applyFont="1" applyFill="1" applyBorder="1" applyAlignment="1"/>
    <xf numFmtId="4" fontId="4" fillId="2" borderId="5" xfId="0" applyNumberFormat="1" applyFont="1" applyFill="1" applyBorder="1" applyAlignment="1"/>
    <xf numFmtId="178" fontId="4" fillId="2" borderId="6" xfId="0" applyNumberFormat="1" applyFont="1" applyFill="1" applyBorder="1" applyAlignment="1"/>
    <xf numFmtId="0" fontId="5" fillId="2" borderId="7" xfId="0" applyFont="1" applyFill="1" applyBorder="1" applyAlignment="1"/>
    <xf numFmtId="4" fontId="4" fillId="2" borderId="8" xfId="0" applyNumberFormat="1" applyFont="1" applyFill="1" applyBorder="1" applyAlignment="1"/>
    <xf numFmtId="4" fontId="3" fillId="4" borderId="9" xfId="0" applyNumberFormat="1" applyFont="1" applyFill="1" applyBorder="1" applyAlignment="1"/>
    <xf numFmtId="4" fontId="3" fillId="4" borderId="10" xfId="0" applyNumberFormat="1" applyFont="1" applyFill="1" applyBorder="1" applyAlignment="1"/>
    <xf numFmtId="4" fontId="3" fillId="4" borderId="11" xfId="0" applyNumberFormat="1" applyFont="1" applyFill="1" applyBorder="1" applyAlignment="1"/>
    <xf numFmtId="178" fontId="4" fillId="6" borderId="4" xfId="0" applyNumberFormat="1" applyFont="1" applyFill="1" applyBorder="1" applyAlignment="1"/>
    <xf numFmtId="4" fontId="3" fillId="6" borderId="10" xfId="0" applyNumberFormat="1" applyFont="1" applyFill="1" applyBorder="1" applyAlignment="1"/>
    <xf numFmtId="176" fontId="4" fillId="6" borderId="11" xfId="6" applyNumberFormat="1" applyFont="1" applyFill="1" applyBorder="1"/>
    <xf numFmtId="0" fontId="3" fillId="4" borderId="9" xfId="0" applyFont="1" applyFill="1" applyBorder="1" applyAlignment="1"/>
    <xf numFmtId="0" fontId="3" fillId="4" borderId="10" xfId="0" applyFont="1" applyFill="1" applyBorder="1" applyAlignment="1"/>
    <xf numFmtId="4" fontId="6" fillId="4" borderId="11" xfId="0" applyNumberFormat="1" applyFont="1" applyFill="1" applyBorder="1" applyAlignment="1"/>
    <xf numFmtId="0" fontId="4" fillId="2" borderId="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3" fontId="4" fillId="2" borderId="5" xfId="0" applyNumberFormat="1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80" fontId="7" fillId="2" borderId="8" xfId="0" applyNumberFormat="1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Alignme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78" fontId="3" fillId="5" borderId="6" xfId="0" applyNumberFormat="1" applyFont="1" applyFill="1" applyBorder="1" applyAlignment="1"/>
    <xf numFmtId="178" fontId="3" fillId="5" borderId="7" xfId="0" applyNumberFormat="1" applyFont="1" applyFill="1" applyBorder="1" applyAlignment="1"/>
    <xf numFmtId="4" fontId="3" fillId="5" borderId="6" xfId="0" applyNumberFormat="1" applyFont="1" applyFill="1" applyBorder="1" applyAlignment="1"/>
    <xf numFmtId="4" fontId="3" fillId="5" borderId="7" xfId="0" applyNumberFormat="1" applyFont="1" applyFill="1" applyBorder="1" applyAlignment="1"/>
    <xf numFmtId="4" fontId="3" fillId="5" borderId="8" xfId="0" applyNumberFormat="1" applyFont="1" applyFill="1" applyBorder="1" applyAlignment="1"/>
    <xf numFmtId="4" fontId="3" fillId="6" borderId="7" xfId="0" applyNumberFormat="1" applyFont="1" applyFill="1" applyBorder="1" applyAlignment="1"/>
    <xf numFmtId="176" fontId="4" fillId="6" borderId="8" xfId="6" applyNumberFormat="1" applyFont="1" applyFill="1" applyBorder="1"/>
    <xf numFmtId="0" fontId="3" fillId="5" borderId="6" xfId="0" applyFont="1" applyFill="1" applyBorder="1" applyAlignment="1"/>
    <xf numFmtId="0" fontId="3" fillId="5" borderId="7" xfId="0" applyFont="1" applyFill="1" applyBorder="1" applyAlignment="1"/>
    <xf numFmtId="4" fontId="6" fillId="5" borderId="8" xfId="0" applyNumberFormat="1" applyFont="1" applyFill="1" applyBorder="1" applyAlignment="1"/>
    <xf numFmtId="0" fontId="4" fillId="2" borderId="0" xfId="0" applyFont="1" applyFill="1" applyAlignment="1"/>
    <xf numFmtId="4" fontId="4" fillId="2" borderId="0" xfId="0" applyNumberFormat="1" applyFont="1" applyFill="1" applyAlignment="1"/>
    <xf numFmtId="0" fontId="9" fillId="2" borderId="0" xfId="0" applyFont="1" applyFill="1" applyAlignment="1"/>
    <xf numFmtId="179" fontId="4" fillId="2" borderId="0" xfId="2" applyNumberFormat="1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30"/>
  <sheetViews>
    <sheetView tabSelected="1" workbookViewId="0">
      <selection activeCell="K14" sqref="K14"/>
    </sheetView>
  </sheetViews>
  <sheetFormatPr defaultColWidth="8.88888888888889" defaultRowHeight="14.4" outlineLevelCol="3"/>
  <cols>
    <col min="1" max="1" width="4.77777777777778" customWidth="1"/>
    <col min="2" max="2" width="11.712962962963" customWidth="1"/>
    <col min="3" max="3" width="12.8518518518519" customWidth="1"/>
    <col min="4" max="4" width="14.1388888888889" customWidth="1"/>
  </cols>
  <sheetData>
    <row r="2" spans="2:4">
      <c r="B2" s="1" t="s">
        <v>0</v>
      </c>
      <c r="C2" s="2"/>
      <c r="D2" s="3" t="s">
        <v>1</v>
      </c>
    </row>
    <row r="3" spans="2:4">
      <c r="B3" s="4">
        <v>1000</v>
      </c>
      <c r="C3" s="5" t="s">
        <v>2</v>
      </c>
      <c r="D3" s="6">
        <v>7</v>
      </c>
    </row>
    <row r="4" spans="2:4">
      <c r="B4" s="7" t="s">
        <v>3</v>
      </c>
      <c r="C4" s="8"/>
      <c r="D4" s="9">
        <f>+D3*B3</f>
        <v>7000</v>
      </c>
    </row>
    <row r="5" spans="2:4">
      <c r="B5" s="10" t="s">
        <v>4</v>
      </c>
      <c r="C5" s="11" t="s">
        <v>5</v>
      </c>
      <c r="D5" s="12">
        <f>+ROUND(+IF(D4*0.25%&lt;20,20,D4*0.25%),2)</f>
        <v>20</v>
      </c>
    </row>
    <row r="6" spans="2:4">
      <c r="B6" s="13" t="s">
        <v>6</v>
      </c>
      <c r="C6" s="14" t="s">
        <v>7</v>
      </c>
      <c r="D6" s="15">
        <f>+ROUND(+D5*12%,2)</f>
        <v>2.4</v>
      </c>
    </row>
    <row r="7" spans="2:4">
      <c r="B7" s="13" t="s">
        <v>8</v>
      </c>
      <c r="C7" s="14" t="s">
        <v>9</v>
      </c>
      <c r="D7" s="15">
        <f>+ROUND(0.00005*D4,2)</f>
        <v>0.35</v>
      </c>
    </row>
    <row r="8" spans="2:4">
      <c r="B8" s="16" t="s">
        <v>10</v>
      </c>
      <c r="C8" s="17" t="s">
        <v>11</v>
      </c>
      <c r="D8" s="18">
        <f>+ROUND(0.0001*D4,2)</f>
        <v>0.7</v>
      </c>
    </row>
    <row r="9" spans="2:4">
      <c r="B9" s="19" t="s">
        <v>12</v>
      </c>
      <c r="C9" s="20"/>
      <c r="D9" s="21">
        <f>SUM(D5:D8)</f>
        <v>23.45</v>
      </c>
    </row>
    <row r="10" spans="2:4">
      <c r="B10" s="22" t="s">
        <v>13</v>
      </c>
      <c r="C10" s="23"/>
      <c r="D10" s="24">
        <f>+D9/D4</f>
        <v>0.00335</v>
      </c>
    </row>
    <row r="11" spans="2:4">
      <c r="B11" s="25" t="s">
        <v>14</v>
      </c>
      <c r="C11" s="26"/>
      <c r="D11" s="27">
        <f>+D4+D9</f>
        <v>7023.45</v>
      </c>
    </row>
    <row r="12" spans="2:4">
      <c r="B12" s="28" t="s">
        <v>15</v>
      </c>
      <c r="C12" s="29"/>
      <c r="D12" s="30">
        <f>B3</f>
        <v>1000</v>
      </c>
    </row>
    <row r="13" spans="2:4">
      <c r="B13" s="31" t="s">
        <v>16</v>
      </c>
      <c r="C13" s="32"/>
      <c r="D13" s="33">
        <f>+D11/B3</f>
        <v>7.02345</v>
      </c>
    </row>
    <row r="14" spans="2:4">
      <c r="B14" s="34" t="s">
        <v>17</v>
      </c>
      <c r="C14" s="34"/>
      <c r="D14" s="34"/>
    </row>
    <row r="15" spans="2:4">
      <c r="B15" s="35"/>
      <c r="C15" s="35"/>
      <c r="D15" s="35"/>
    </row>
    <row r="16" spans="2:4">
      <c r="B16" s="36"/>
      <c r="C16" s="36"/>
      <c r="D16" s="36"/>
    </row>
    <row r="17" spans="2:4">
      <c r="B17" s="37" t="s">
        <v>18</v>
      </c>
      <c r="C17" s="38"/>
      <c r="D17" s="3" t="s">
        <v>1</v>
      </c>
    </row>
    <row r="18" spans="2:4">
      <c r="B18" s="4">
        <v>1000</v>
      </c>
      <c r="C18" s="5" t="s">
        <v>2</v>
      </c>
      <c r="D18" s="6">
        <v>10</v>
      </c>
    </row>
    <row r="19" spans="2:4">
      <c r="B19" s="39" t="s">
        <v>3</v>
      </c>
      <c r="C19" s="40"/>
      <c r="D19" s="9">
        <f>+D18*B18</f>
        <v>10000</v>
      </c>
    </row>
    <row r="20" spans="2:4">
      <c r="B20" s="10" t="s">
        <v>19</v>
      </c>
      <c r="C20" s="11" t="s">
        <v>5</v>
      </c>
      <c r="D20" s="12">
        <f>+ROUND(+IF(D19*0.25%&lt;20,20,D19*0.25%),2)</f>
        <v>25</v>
      </c>
    </row>
    <row r="21" spans="2:4">
      <c r="B21" s="13" t="s">
        <v>6</v>
      </c>
      <c r="C21" s="14" t="s">
        <v>7</v>
      </c>
      <c r="D21" s="15">
        <f>+ROUND(+D20*12%,2)</f>
        <v>3</v>
      </c>
    </row>
    <row r="22" spans="2:4">
      <c r="B22" s="13" t="s">
        <v>20</v>
      </c>
      <c r="C22" s="14" t="s">
        <v>21</v>
      </c>
      <c r="D22" s="15">
        <f>+ROUND(0.006*D19,2)</f>
        <v>60</v>
      </c>
    </row>
    <row r="23" spans="2:4">
      <c r="B23" s="13" t="s">
        <v>8</v>
      </c>
      <c r="C23" s="14" t="s">
        <v>9</v>
      </c>
      <c r="D23" s="15">
        <f>+ROUND(0.00005*D19,2)</f>
        <v>0.5</v>
      </c>
    </row>
    <row r="24" spans="2:4">
      <c r="B24" s="13" t="s">
        <v>10</v>
      </c>
      <c r="C24" s="17" t="s">
        <v>11</v>
      </c>
      <c r="D24" s="15">
        <f>+ROUND(0.0001*D19,2)</f>
        <v>1</v>
      </c>
    </row>
    <row r="25" spans="2:4">
      <c r="B25" s="41" t="s">
        <v>12</v>
      </c>
      <c r="C25" s="42"/>
      <c r="D25" s="43">
        <f>SUM(D20:D24)</f>
        <v>89.5</v>
      </c>
    </row>
    <row r="26" spans="2:4">
      <c r="B26" s="22" t="s">
        <v>13</v>
      </c>
      <c r="C26" s="44"/>
      <c r="D26" s="45">
        <f>+D25/D19</f>
        <v>0.00895</v>
      </c>
    </row>
    <row r="27" spans="2:4">
      <c r="B27" s="46" t="s">
        <v>22</v>
      </c>
      <c r="C27" s="47"/>
      <c r="D27" s="48">
        <f>+D19-D25</f>
        <v>9910.5</v>
      </c>
    </row>
    <row r="28" spans="2:4">
      <c r="B28" s="34" t="s">
        <v>17</v>
      </c>
      <c r="C28" s="34"/>
      <c r="D28" s="34"/>
    </row>
    <row r="29" spans="2:4">
      <c r="B29" s="49"/>
      <c r="C29" s="49"/>
      <c r="D29" s="50"/>
    </row>
    <row r="30" spans="2:4">
      <c r="B30" s="51" t="s">
        <v>23</v>
      </c>
      <c r="C30" s="49"/>
      <c r="D30" s="52">
        <f>+D27-D11</f>
        <v>2887.05</v>
      </c>
    </row>
  </sheetData>
  <mergeCells count="4">
    <mergeCell ref="B12:C12"/>
    <mergeCell ref="B13:C13"/>
    <mergeCell ref="B14:D14"/>
    <mergeCell ref="B28:D2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Joyce</cp:lastModifiedBy>
  <dcterms:created xsi:type="dcterms:W3CDTF">2022-07-13T02:07:16Z</dcterms:created>
  <dcterms:modified xsi:type="dcterms:W3CDTF">2022-07-13T02:53:04Z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513BC10B6C7D4328B647D7DF4573B96B</vt:lpwstr>
  </property>
  <property fmtid="{D5CDD505-2E9C-101B-9397-08002B2CF9AE}" pid="3" name="KSOProductBuildVer">
    <vt:lpwstr>1033-11.2.0.11191</vt:lpwstr>
  </property>
</Properties>
</file>